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<sst xmlns="http://schemas.openxmlformats.org/spreadsheetml/2006/main" count="27162" uniqueCount="791">
  <si>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</si>
  <si>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</si>
  <si>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</si>
  <si>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</si>
  <si>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</si>
  <si>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</si>
  <si>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</si>
  <si>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</si>
  <si>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</si>
  <si>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</si>
  <si>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</si>
  <si>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</si>
  <si>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</si>
  <si>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</si>
  <si>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</si>
  <si>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</si>
  <si>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</si>
  <si>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</si>
  <si>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</si>
  <si>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</si>
  <si>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</si>
  <si>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</si>
  <si>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</si>
  <si>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</si>
  <si>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</si>
  <si>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</si>
  <si>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</si>
  <si>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</si>
  <si>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</si>
  <si>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</si>
  <si>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</si>
  <si>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</si>
  <si>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</si>
  <si>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</si>
  <si>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</si>
  <si>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</si>
  <si>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</si>
  <si>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</si>
  <si>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</si>
  <si>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</si>
  <si>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</si>
  <si>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</si>
  <si>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</si>
  <si>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</si>
  <si>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</si>
  <si>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</si>
  <si>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</si>
  <si>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</si>
  <si>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</si>
  <si>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</si>
  <si>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</si>
  <si>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</si>
  <si>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</si>
  <si>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</si>
  <si>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</si>
  <si>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</si>
  <si>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</si>
  <si>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</si>
  <si>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</si>
  <si>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</si>
  <si>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</si>
  <si>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</si>
  <si>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</si>
  <si>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</si>
  <si>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</si>
  <si>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</si>
  <si>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</si>
  <si>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</si>
  <si>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</si>
  <si>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</si>
  <si>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</si>
  <si>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</si>
  <si>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</si>
  <si>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</si>
  <si>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</si>
  <si>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</si>
  <si>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</si>
  <si>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</si>
  <si>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</si>
  <si>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</si>
  <si>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</si>
  <si>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</si>
  <si>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</si>
  <si>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</si>
  <si>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</si>
  <si>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</si>
  <si>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</si>
  <si>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</si>
  <si>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</si>
  <si>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</si>
  <si>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</si>
  <si>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</si>
  <si>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</si>
  <si>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</si>
  <si>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</si>
  <si>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</si>
  <si>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</si>
  <si>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</si>
  <si>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</si>
  <si>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</si>
  <si>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</si>
  <si>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</si>
  <si>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</si>
  <si>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</si>
  <si>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</si>
  <si>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</si>
  <si>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</si>
  <si>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</si>
  <si>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</si>
  <si>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</si>
  <si>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</si>
  <si>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</si>
  <si>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</si>
  <si>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</si>
  <si>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</si>
  <si>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</si>
  <si>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</si>
  <si>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</si>
  <si>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</si>
  <si>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</si>
  <si>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</si>
  <si>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</si>
  <si>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</si>
  <si>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</si>
  <si>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</si>
  <si>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</si>
  <si>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</si>
  <si>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</si>
  <si>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</si>
  <si>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</si>
  <si>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</si>
  <si>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</si>
  <si>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</si>
  <si>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</si>
  <si>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</si>
  <si>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</si>
  <si>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</si>
  <si>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</si>
  <si>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</si>
  <si>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</si>
  <si>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</si>
  <si>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</si>
  <si>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</si>
  <si>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</si>
  <si>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</si>
  <si>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</si>
  <si>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</si>
  <si>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</si>
  <si>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</si>
  <si>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</si>
  <si>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</si>
  <si>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</si>
  <si>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</si>
  <si>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</si>
  <si>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</si>
  <si>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</si>
  <si>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</si>
  <si>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</si>
  <si>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</si>
  <si>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</si>
  <si>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</si>
  <si>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</si>
  <si>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</si>
  <si>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</si>
  <si>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</si>
  <si>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</si>
  <si>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</si>
  <si>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</si>
  <si>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</si>
  <si>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</si>
  <si>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</si>
  <si>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</si>
  <si>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</si>
  <si>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</si>
  <si>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</si>
  <si>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</si>
  <si>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</si>
  <si>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</si>
  <si>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</si>
  <si>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</si>
  <si>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</si>
  <si>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</si>
  <si>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</si>
  <si>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</si>
  <si>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</si>
  <si>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</si>
  <si>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</si>
  <si>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</si>
  <si>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</si>
  <si>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</si>
  <si>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</si>
  <si>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</si>
  <si>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</si>
  <si>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</si>
  <si>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</si>
  <si>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</si>
  <si>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</si>
  <si>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</si>
  <si>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</si>
  <si>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</si>
  <si>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</si>
  <si>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</si>
  <si>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</si>
  <si>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</si>
  <si>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</si>
  <si>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</si>
  <si>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</si>
  <si>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</si>
  <si>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</si>
  <si>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</si>
  <si>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</si>
  <si>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</si>
  <si>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</si>
  <si>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</si>
  <si>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</si>
  <si>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</si>
  <si>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</si>
  <si>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</si>
  <si>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</si>
  <si>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</si>
  <si>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</si>
  <si>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</si>
  <si>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</si>
  <si>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</si>
  <si>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</si>
  <si>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</si>
  <si>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</si>
  <si>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</si>
  <si>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</si>
  <si>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</si>
  <si>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</si>
  <si>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</si>
  <si>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</si>
  <si>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</si>
  <si>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</si>
  <si>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</si>
  <si>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</si>
  <si>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</si>
  <si>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</si>
  <si>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</si>
  <si>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</si>
  <si>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</si>
  <si>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</si>
  <si>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</si>
  <si>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</si>
  <si>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</si>
  <si>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</si>
  <si>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</si>
  <si>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</si>
  <si>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</si>
  <si>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</si>
  <si>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</si>
  <si>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</si>
  <si>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</si>
  <si>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</si>
  <si>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</si>
  <si>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</si>
  <si>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</si>
  <si>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</si>
  <si>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</si>
  <si>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</si>
  <si>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</si>
  <si>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</si>
  <si>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</si>
  <si>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</si>
  <si>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</si>
  <si>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</si>
  <si>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</si>
  <si>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</si>
  <si>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</si>
  <si>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</si>
  <si>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</si>
  <si>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</si>
  <si>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</si>
  <si>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</si>
  <si>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</si>
  <si>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</si>
  <si>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</si>
  <si>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</si>
  <si>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</si>
  <si>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</si>
  <si>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</si>
  <si>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</si>
  <si>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</si>
  <si>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</si>
  <si>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</si>
  <si>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</si>
  <si>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</si>
  <si>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</si>
  <si>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</si>
  <si>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</si>
  <si>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</si>
  <si>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</si>
  <si>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</si>
  <si>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</si>
  <si>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</si>
  <si>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</si>
  <si>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</si>
  <si>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</si>
  <si>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</si>
  <si>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</si>
  <si>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</si>
  <si>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</si>
  <si>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</si>
  <si>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</si>
  <si>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</si>
  <si>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</si>
  <si>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</si>
  <si>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</si>
  <si>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</si>
  <si>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</si>
  <si>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</si>
  <si>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</si>
  <si>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</si>
  <si>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</si>
  <si>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</si>
  <si>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</si>
  <si>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</si>
  <si>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</si>
  <si>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</si>
  <si>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</si>
  <si>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</si>
  <si>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</si>
  <si>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</si>
  <si>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</si>
  <si>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</si>
  <si>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</si>
  <si>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</si>
  <si>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</si>
  <si>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</si>
  <si>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</si>
  <si>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</si>
  <si>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</si>
  <si>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</si>
  <si>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</si>
  <si>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</si>
  <si>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</si>
  <si>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</si>
  <si>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</si>
  <si>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</si>
  <si>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</si>
  <si>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</si>
  <si>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</si>
  <si>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</si>
  <si>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</si>
  <si>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</si>
  <si>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</si>
  <si>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</si>
  <si>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</si>
  <si>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</si>
  <si>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</si>
  <si>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</si>
  <si>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</si>
  <si>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</si>
  <si>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</si>
  <si>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</si>
  <si>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</si>
  <si>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</si>
  <si>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</si>
  <si>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</si>
  <si>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</si>
  <si>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</si>
  <si>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</si>
  <si>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</si>
  <si>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</si>
  <si>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</si>
  <si>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</si>
  <si>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</si>
  <si>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</si>
  <si>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</si>
  <si>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</si>
  <si>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</si>
  <si>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</si>
  <si>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</si>
  <si>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</si>
  <si>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</si>
  <si>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</si>
  <si>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</si>
  <si>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</si>
  <si>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</si>
  <si>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</si>
  <si>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</si>
  <si>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</si>
  <si>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</si>
  <si>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</si>
  <si>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</si>
  <si>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</si>
  <si>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</si>
  <si>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</si>
  <si>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</si>
  <si>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</si>
  <si>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</si>
  <si>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</si>
  <si>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</si>
  <si>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</si>
  <si>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</si>
  <si>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</si>
  <si>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</si>
  <si>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</si>
  <si>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</si>
  <si>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</si>
  <si>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</si>
  <si>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</si>
  <si>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</si>
  <si>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</si>
  <si>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</si>
  <si>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</si>
  <si>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</si>
  <si>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</si>
  <si>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</si>
  <si>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</si>
  <si>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</si>
  <si>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</si>
  <si>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</si>
  <si>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</si>
  <si>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</si>
  <si>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</si>
  <si>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</si>
  <si>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</si>
  <si>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</si>
  <si>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</si>
  <si>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</si>
  <si>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</si>
  <si>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</si>
  <si>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</si>
  <si>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</si>
  <si>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</si>
  <si>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</si>
  <si>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</si>
  <si>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</si>
  <si>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</si>
  <si>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</si>
  <si>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</si>
  <si>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</si>
  <si>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</si>
  <si>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</si>
  <si>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</si>
  <si>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</si>
  <si>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</si>
  <si>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</si>
  <si>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</si>
  <si>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</si>
  <si>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</si>
  <si>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</si>
  <si>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</si>
  <si>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</si>
  <si>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</si>
  <si>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</si>
  <si>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</si>
  <si>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</si>
  <si>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</si>
  <si>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</si>
  <si>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</si>
  <si>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</si>
  <si>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</si>
  <si>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</si>
  <si>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</si>
  <si>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</si>
  <si>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</si>
  <si>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</si>
  <si>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</si>
  <si>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</si>
  <si>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</si>
  <si>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</si>
  <si>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</si>
  <si>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</si>
  <si>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</si>
  <si>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</si>
  <si>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</si>
  <si>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</si>
  <si>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</si>
  <si>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</si>
  <si>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</si>
  <si>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</si>
  <si>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</si>
  <si>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</si>
  <si>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</si>
  <si>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</si>
  <si>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</si>
  <si>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</si>
  <si>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</si>
  <si>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</si>
  <si>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</si>
  <si>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</si>
  <si>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</si>
  <si>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</si>
  <si>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</si>
  <si>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</si>
  <si>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</si>
  <si>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</si>
  <si>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</si>
  <si>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</si>
  <si>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</si>
  <si>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</si>
  <si>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</si>
  <si>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</si>
  <si>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</si>
  <si>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</si>
  <si>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</si>
  <si>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</si>
  <si>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</si>
  <si>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</si>
  <si>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</si>
  <si>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</si>
  <si>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</si>
  <si>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</si>
  <si>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</si>
  <si>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</si>
  <si>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</si>
  <si>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</si>
  <si>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</si>
  <si>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</si>
  <si>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</si>
  <si>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</si>
  <si>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</si>
  <si>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</si>
  <si>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</si>
  <si>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</si>
  <si>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</si>
  <si>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</si>
  <si>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</si>
  <si>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</si>
  <si>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</si>
  <si>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</si>
  <si>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</si>
  <si>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</si>
  <si>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</si>
  <si>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</si>
  <si>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</si>
  <si>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</si>
  <si>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</si>
  <si>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</si>
  <si>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</si>
  <si>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</si>
  <si>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</si>
  <si>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</si>
  <si>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</si>
  <si>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</si>
  <si>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</si>
  <si>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</si>
  <si>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</si>
  <si>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</si>
  <si>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</si>
  <si>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</si>
  <si>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</si>
  <si>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</si>
  <si>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</si>
  <si>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</si>
  <si>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</si>
  <si>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</si>
  <si>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</si>
  <si>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</si>
  <si>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</si>
  <si>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</si>
  <si>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</si>
  <si>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</si>
  <si>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</si>
  <si>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</si>
  <si>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</si>
  <si>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</si>
  <si>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</si>
  <si>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</si>
  <si>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</si>
  <si>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</si>
  <si>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</si>
  <si>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</si>
  <si>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</si>
  <si>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</si>
  <si>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</si>
  <si>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</si>
  <si>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</si>
  <si>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</si>
  <si>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</si>
  <si>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</si>
  <si>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</si>
  <si>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</si>
  <si>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</si>
  <si>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</si>
  <si>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</si>
  <si>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</si>
  <si>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</si>
  <si>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</si>
  <si>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</si>
  <si>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</si>
  <si>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</si>
  <si>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</si>
  <si>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</si>
  <si>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</si>
  <si>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</si>
  <si>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</si>
  <si>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</si>
  <si>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</si>
  <si>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</si>
  <si>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</si>
  <si>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</si>
  <si>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</si>
  <si>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</si>
  <si>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</si>
  <si>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</si>
  <si>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</si>
  <si>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</si>
  <si>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</si>
  <si>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</si>
  <si>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</si>
  <si>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</si>
  <si>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</si>
  <si>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</si>
  <si>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</si>
  <si>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</si>
  <si>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</si>
  <si>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</si>
  <si>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</si>
  <si>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</si>
  <si>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</si>
  <si>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</si>
  <si>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</si>
  <si>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</si>
  <si>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</si>
  <si>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</si>
  <si>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</si>
  <si>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</si>
  <si>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</si>
  <si>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</si>
  <si>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</si>
  <si>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</si>
  <si>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</si>
  <si>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</si>
  <si>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</si>
  <si>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</si>
  <si>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</si>
  <si>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</si>
  <si>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</si>
  <si>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</si>
  <si>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</si>
  <si>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</si>
  <si>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</si>
  <si>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</si>
  <si>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</si>
  <si>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</si>
  <si>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</si>
  <si>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</si>
  <si>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</si>
  <si>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</si>
  <si>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</si>
  <si>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</si>
  <si>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</si>
  <si>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</si>
  <si>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</si>
  <si>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</si>
  <si>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</si>
  <si>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</si>
  <si>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</si>
  <si>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</si>
  <si>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</si>
  <si>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</si>
  <si>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</si>
  <si>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</si>
  <si>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</si>
  <si>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</si>
  <si>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</si>
  <si>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</si>
  <si>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</si>
  <si>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</si>
  <si>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</si>
  <si>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</si>
  <si>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</si>
  <si>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</si>
  <si>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</si>
  <si>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</si>
  <si>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</si>
  <si>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</si>
  <si>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</si>
  <si>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</si>
  <si>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</si>
  <si>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</si>
  <si>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</si>
  <si>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</si>
  <si>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</si>
  <si>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</si>
  <si>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</si>
  <si>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</si>
  <si>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</si>
  <si>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</si>
  <si>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</si>
  <si>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</si>
  <si>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</si>
  <si>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</si>
  <si>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</si>
  <si>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</si>
  <si>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</si>
  <si>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</si>
  <si>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</si>
  <si>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</si>
  <si>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</si>
  <si>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</si>
  <si>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</si>
  <si>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</si>
  <si>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</si>
  <si>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</si>
  <si>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</si>
  <si>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</si>
  <si>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</si>
  <si>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</si>
  <si>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</si>
  <si>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</si>
  <si>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</si>
  <si>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</si>
  <si>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</si>
  <si>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</si>
  <si>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</si>
  <si>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</si>
  <si>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</si>
  <si>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</si>
  <si>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</si>
  <si>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</si>
  <si>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</si>
  <si>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</si>
  <si>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</si>
  <si>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</si>
  <si>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</si>
  <si>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</si>
  <si>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</si>
  <si>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</si>
  <si>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</si>
  <si>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</si>
  <si>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</si>
  <si>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</si>
  <si>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</si>
  <si>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</si>
  <si>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</si>
  <si>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</si>
  <si>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</si>
  <si>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</si>
  <si>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</si>
  <si>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</si>
  <si>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</si>
  <si>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</si>
  <si>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</si>
  <si>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</si>
  <si>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</si>
  <si>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</si>
  <si>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</si>
  <si>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фев, мар, дек</t>
  </si>
  <si>
    <t>май, февраль</t>
  </si>
  <si>
    <t>апрель, март</t>
  </si>
  <si>
    <t>1 | 3</t>
  </si>
  <si>
    <t>дек, фев, янв</t>
  </si>
  <si>
    <t>март, февраль</t>
  </si>
  <si>
    <t>апрель, май</t>
  </si>
  <si>
    <t>№ 17 по ул. Строительная за 2016 год</t>
  </si>
  <si>
    <t xml:space="preserve"> январь</t>
  </si>
  <si>
    <t xml:space="preserve"> в течение года</t>
  </si>
  <si>
    <t>фев, мар, июл</t>
  </si>
  <si>
    <t>апрель, декабрь</t>
  </si>
  <si>
    <t>12 | 1</t>
  </si>
  <si>
    <t>4,25 | 1</t>
  </si>
  <si>
    <t>1,6 | 24</t>
  </si>
  <si>
    <t>0,5 | 18</t>
  </si>
  <si>
    <t>1,1 | 3</t>
  </si>
  <si>
    <t>59 | 1</t>
  </si>
  <si>
    <t>1,5 | 1</t>
  </si>
  <si>
    <t>51,52 | 249</t>
  </si>
  <si>
    <t>51,52 | 24</t>
  </si>
  <si>
    <t>6,8 | 1</t>
  </si>
  <si>
    <t>51,52 | 2</t>
  </si>
  <si>
    <t>285 | 28</t>
  </si>
  <si>
    <t>дек, окт, фев, янв, ноя</t>
  </si>
  <si>
    <t>142,5 | 22</t>
  </si>
  <si>
    <t>0,023 | 6</t>
  </si>
  <si>
    <t>2,85 | 40</t>
  </si>
  <si>
    <t>2,85 | 10</t>
  </si>
  <si>
    <t>2,85 | 12</t>
  </si>
  <si>
    <t>дек, мар, окт, фев, ноя</t>
  </si>
  <si>
    <t>285 | 32</t>
  </si>
  <si>
    <t>дек, мар, янв, ноя</t>
  </si>
  <si>
    <t>142,5 | 8</t>
  </si>
  <si>
    <t>февраль, ноябрь</t>
  </si>
  <si>
    <t>0,99 | 1</t>
  </si>
  <si>
    <t>79 | 2</t>
  </si>
  <si>
    <t>1 | 101</t>
  </si>
  <si>
    <t>апр, дек, мар, фев, янв</t>
  </si>
  <si>
    <t>13 | 24</t>
  </si>
  <si>
    <t>2 | 5</t>
  </si>
  <si>
    <t>285 | 74</t>
  </si>
  <si>
    <t>13 | 23</t>
  </si>
  <si>
    <t>1 | 148</t>
  </si>
  <si>
    <t>885 | 77</t>
  </si>
  <si>
    <t>885 | 2</t>
  </si>
  <si>
    <t>авг, июл, июн</t>
  </si>
  <si>
    <t>август, июнь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</si>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</sst>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749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69249.81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187243.19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202906.59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202906.59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202906.59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53586.41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221768.57617105969</v>
      </c>
      <c r="G28" s="18">
        <f>и_ср_начисл-и_ср_стоимость_факт</f>
        <v>-34525.386171059683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215746.94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179541.74000000002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172.13047281393807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286657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289497.03000000003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71481.66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407341.60000000003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407341.60000000003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530.10883294363339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5614.1299999999992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7039.73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4747.1899999999996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5614.1299999999992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5614.1299999999992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395.91606921326263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69825.22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84707.94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44786.009999999995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76332.14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76332.14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888.48865610339703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62792.81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79849.66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58526.879999999997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62792.81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62792.81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749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21981.437976548637</v>
      </c>
      <c r="F6" s="40"/>
      <c r="I6" s="27">
        <f>E6/1.18</f>
        <v>18628.337268261559</v>
      </c>
      <c r="J6" s="29">
        <f>[1]сумма!$Q$6</f>
        <v>12959.079134999998</v>
      </c>
      <c r="K6" s="29">
        <f>J6-I6</f>
        <v>-5669.2581332615609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173.11371913779112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173.11371913779112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370.57192868617364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2.9952000000000001</v>
      </c>
      <c r="E25" s="48">
        <v>370.57192868617364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4402.7156183327634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0.9708</v>
      </c>
      <c r="E43" s="48">
        <v>892.74689957072087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5.9459999999999997</v>
      </c>
      <c r="E44" s="48">
        <v>504.5383680576208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40</v>
      </c>
      <c r="E45" s="48">
        <v>1369.3481713293579</v>
      </c>
      <c r="F45" s="49" t="s">
        <v>742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1.4</v>
      </c>
      <c r="E47" s="56">
        <v>1594.1847852696055</v>
      </c>
      <c r="F47" s="49" t="s">
        <v>732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41.897394105457941</v>
      </c>
      <c r="F54" s="49" t="s">
        <v>750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14725.714412144163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0</v>
      </c>
      <c r="E89" s="35">
        <v>14725.714412144163</v>
      </c>
      <c r="F89" s="33" t="s">
        <v>738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370.55997166730793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2.9952000000000001</v>
      </c>
      <c r="E101" s="35">
        <v>370.55997166730793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99.267170623148331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9.3600000000000003E-2</v>
      </c>
      <c r="E106" s="56">
        <v>99.267170623148331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1839.4951559572864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9.3600000000000003E-2</v>
      </c>
      <c r="E120" s="56">
        <v>100.7259269247653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1700.1839291528656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29137.963569544318</v>
      </c>
      <c r="F197" s="75"/>
      <c r="I197" s="27">
        <f>E197/1.18</f>
        <v>24693.189465715524</v>
      </c>
      <c r="J197" s="29">
        <f>[1]сумма!$Q$11</f>
        <v>31082.599499999997</v>
      </c>
      <c r="K197" s="29">
        <f>J197-I197</f>
        <v>6389.4100342844722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29137.963569544318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0.56159999999999999</v>
      </c>
      <c r="E199" s="35">
        <v>2214.5714211375484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4.8</v>
      </c>
      <c r="E200" s="35">
        <v>7569.0081683358349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>
        <v>1</v>
      </c>
      <c r="E204" s="35">
        <v>750.92500890676195</v>
      </c>
      <c r="F204" s="49" t="s">
        <v>739</v>
      </c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1046.1670503739454</v>
      </c>
      <c r="F209" s="49" t="s">
        <v>739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34.21</v>
      </c>
      <c r="E211" s="35">
        <v>12335.697653190009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5065.0246573550976</v>
      </c>
      <c r="F232" s="33"/>
      <c r="I232" s="27">
        <f>E232/1.18</f>
        <v>4292.3937774195747</v>
      </c>
      <c r="J232" s="29">
        <f>[1]сумма!$M$13</f>
        <v>4000.8600000000006</v>
      </c>
      <c r="K232" s="29">
        <f>J232-I232</f>
        <v>-291.53377741957411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5065.0246573550976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751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18</v>
      </c>
      <c r="E253" s="35">
        <v>3471.780212754064</v>
      </c>
      <c r="F253" s="33" t="s">
        <v>738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6069.4738130940259</v>
      </c>
      <c r="F266" s="75"/>
      <c r="I266" s="27">
        <f>E266/1.18</f>
        <v>5143.6218755034124</v>
      </c>
      <c r="J266" s="29">
        <f>[1]сумма!$Q$15</f>
        <v>14033.079052204816</v>
      </c>
      <c r="K266" s="29">
        <f>J266-I266</f>
        <v>8889.4571767014022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6069.4738130940259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0.76740000000000008</v>
      </c>
      <c r="E268" s="35">
        <v>1569.8130928417129</v>
      </c>
      <c r="F268" s="33" t="s">
        <v>752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138.05573982352092</v>
      </c>
      <c r="F269" s="33" t="s">
        <v>752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2419.8734350618388</v>
      </c>
      <c r="F282" s="33" t="s">
        <v>737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>
        <v>2</v>
      </c>
      <c r="E295" s="35">
        <v>167.45528990226299</v>
      </c>
      <c r="F295" s="33" t="s">
        <v>737</v>
      </c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3</v>
      </c>
      <c r="E311" s="35">
        <v>818.80947771269871</v>
      </c>
      <c r="F311" s="33" t="s">
        <v>737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3</v>
      </c>
      <c r="E328" s="35">
        <v>107.19467413111599</v>
      </c>
      <c r="F328" s="33" t="s">
        <v>753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3</v>
      </c>
      <c r="E334" s="35">
        <v>274.68195161376326</v>
      </c>
      <c r="F334" s="33" t="s">
        <v>753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36338.55212075029</v>
      </c>
      <c r="F338" s="75"/>
      <c r="I338" s="27">
        <f>E338/1.18</f>
        <v>30795.383153178213</v>
      </c>
      <c r="J338" s="29">
        <f>[1]сумма!$Q$17</f>
        <v>27117.06</v>
      </c>
      <c r="K338" s="29">
        <f>J338-I338</f>
        <v>-3678.3231531782112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36338.55212075029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754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755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756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757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758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759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760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761</v>
      </c>
      <c r="E349" s="48">
        <v>29100.406621447593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762</v>
      </c>
      <c r="E351" s="48">
        <v>6409.5121348899265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763</v>
      </c>
      <c r="E353" s="84">
        <v>77.995634061045124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764</v>
      </c>
      <c r="E354" s="48">
        <v>241.98614780429727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64375.361187109535</v>
      </c>
      <c r="F355" s="75"/>
      <c r="I355" s="27">
        <f>E355/1.18</f>
        <v>54555.390836533508</v>
      </c>
      <c r="J355" s="29">
        <f>[1]сумма!$Q$19</f>
        <v>27334.060541112922</v>
      </c>
      <c r="K355" s="29">
        <f>J355-I355</f>
        <v>-27221.330295420586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22595.215116440511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745</v>
      </c>
      <c r="E357" s="89">
        <v>79.753315834304928</v>
      </c>
      <c r="F357" s="49" t="s">
        <v>746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765</v>
      </c>
      <c r="E358" s="89">
        <v>4212.087078805811</v>
      </c>
      <c r="F358" s="49" t="s">
        <v>766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767</v>
      </c>
      <c r="E359" s="89">
        <v>7240.2021065475983</v>
      </c>
      <c r="F359" s="49" t="s">
        <v>766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768</v>
      </c>
      <c r="E360" s="89">
        <v>54.63161919744217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769</v>
      </c>
      <c r="E361" s="89">
        <v>111.51185278791864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770</v>
      </c>
      <c r="E362" s="89">
        <v>188.64588664435212</v>
      </c>
      <c r="F362" s="49" t="s">
        <v>746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771</v>
      </c>
      <c r="E364" s="89">
        <v>544.86939269167033</v>
      </c>
      <c r="F364" s="49" t="s">
        <v>772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773</v>
      </c>
      <c r="E365" s="89">
        <v>2747.2326975673259</v>
      </c>
      <c r="F365" s="49" t="s">
        <v>774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775</v>
      </c>
      <c r="E366" s="89">
        <v>2651.9950423019227</v>
      </c>
      <c r="F366" s="49" t="s">
        <v>776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777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777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778</v>
      </c>
      <c r="E369" s="89">
        <v>1283.3946629324262</v>
      </c>
      <c r="F369" s="49" t="s">
        <v>747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779</v>
      </c>
      <c r="E370" s="89">
        <v>880.0485455353338</v>
      </c>
      <c r="F370" s="49" t="s">
        <v>780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974.52095159333123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753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1.4</v>
      </c>
      <c r="E373" s="89">
        <v>244.22211033218559</v>
      </c>
      <c r="F373" s="49" t="s">
        <v>780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41780.146070669027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783</v>
      </c>
      <c r="E375" s="93">
        <v>6227.0719410368802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784</v>
      </c>
      <c r="E377" s="95">
        <v>168.40265370470021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785</v>
      </c>
      <c r="E378" s="95">
        <v>1295.2679826660792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786</v>
      </c>
      <c r="E379" s="95">
        <v>19347.580484496815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787</v>
      </c>
      <c r="E380" s="95">
        <v>6773.9740269357208</v>
      </c>
      <c r="F380" s="49" t="s">
        <v>748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787</v>
      </c>
      <c r="E382" s="95">
        <v>1205.1982517589429</v>
      </c>
      <c r="F382" s="49" t="s">
        <v>788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787</v>
      </c>
      <c r="E383" s="95">
        <v>620.46166596070702</v>
      </c>
      <c r="F383" s="49" t="s">
        <v>789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790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1.8</v>
      </c>
      <c r="E385" s="95">
        <v>314.32611194186023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12361.758487934992</v>
      </c>
      <c r="F386" s="75"/>
      <c r="I386" s="27">
        <f>E386/1.18</f>
        <v>10476.066515199147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12361.758487934992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7052.9551911105345</v>
      </c>
      <c r="F388" s="75"/>
      <c r="I388" s="27">
        <f>E388/1.18</f>
        <v>5977.0806704326569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7052.9551911105345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39385.996171059698</v>
      </c>
      <c r="F390" s="75"/>
      <c r="I390" s="27">
        <f>E390/1.18</f>
        <v>33377.962856830258</v>
      </c>
      <c r="J390" s="27">
        <f>SUM(I6:I390)</f>
        <v>187939.42641907383</v>
      </c>
      <c r="K390" s="27">
        <f>J390*1.01330668353499*1.18</f>
        <v>224719.52673041238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39385.996171059698</v>
      </c>
      <c r="F391" s="49" t="s">
        <v>731</v>
      </c>
      <c r="I391" s="27">
        <f>E6+E197+E232+E266+E338+E355+E386+E388+E390</f>
        <v>221768.52317450714</v>
      </c>
      <c r="J391" s="27">
        <f>I391-K391</f>
        <v>-117395.2530642146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2017-05-18T02:32:23Z</dcterms:modified>
</cp:coreProperties>
</file>